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" windowWidth="15204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43" i="22" l="1"/>
  <c r="D45" i="22" l="1"/>
  <c r="E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5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51" i="4" s="1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s="1"/>
  <c r="F97" i="3" l="1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<sst xmlns="http://schemas.openxmlformats.org/spreadsheetml/2006/main" count="1611" uniqueCount="141">
  <si>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</si>
  <si>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</si>
  <si>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</si>
  <si>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</si>
  <si>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</si>
  <si>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</si>
  <si>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</si>
  <si>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</si>
  <si>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</si>
  <si>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</si>
  <si>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</si>
  <si>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</si>
  <si>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</si>
  <si>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</si>
  <si>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</si>
  <si>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</si>
  <si>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</si>
  <si>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</si>
  <si>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</si>
  <si>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</si>
  <si>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</si>
  <si>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</si>
  <si>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</si>
  <si>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</si>
  <si>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</si>
  <si>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</si>
  <si>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</si>
  <si>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</si>
  <si>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</si>
  <si>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</si>
  <si>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</si>
  <si>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</si>
  <si>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</si>
  <si>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</si>
  <si>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</si>
  <si>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</si>
  <si>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</si>
  <si>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</si>
  <si>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</si>
  <si>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</si>
  <si>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</si>
  <si>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</si>
  <si>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</si>
  <si>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</si>
  <si>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</si>
  <si>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</si>
  <si>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</si>
  <si>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</si>
  <si>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</si>
  <si>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</si>
  <si>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</si>
  <si>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</si>
  <si>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</si>
  <si>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</si>
  <si>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</si>
  <si>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</si>
  <si>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</si>
  <si>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</si>
  <si>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</si>
  <si>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</si>
  <si>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</si>
  <si>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</si>
  <si>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</si>
  <si>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</si>
  <si>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</si>
  <si>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</si>
  <si>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</si>
  <si>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</si>
  <si>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</si>
  <si>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</si>
  <si>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</si>
  <si>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</si>
  <si>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</si>
  <si>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</si>
  <si>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</si>
  <si>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</si>
  <si>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</si>
  <si>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</si>
  <si>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</si>
  <si>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</si>
  <si>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</si>
  <si>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</si>
  <si>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</si>
  <si>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</si>
  <si>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</si>
  <si>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</si>
  <si>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</si>
  <si>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</si>
  <si>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</si>
  <si>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</si>
  <si>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</si>
  <si>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</si>
  <si>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</si>
  <si>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</si>
  <si>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</si>
  <si>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</si>
  <si>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</si>
  <si>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</si>
  <si>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</si>
  <si>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</si>
  <si>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</si>
  <si>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</si>
  <si>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</si>
  <si>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</si>
  <si>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</si>
  <si>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</si>
  <si>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</si>
  <si>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</si>
  <si>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</si>
  <si>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</si>
  <si>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</si>
  <si>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</si>
  <si>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</si>
  <si>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</si>
  <si>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</si>
  <si>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</si>
  <si>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</si>
  <si>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</si>
  <si>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</si>
  <si>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</si>
  <si>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</si>
  <si>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</si>
  <si>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</si>
  <si>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</si>
  <si>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</si>
  <si>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</si>
  <si>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</si>
  <si>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</si>
  <si>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</si>
  <si>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</si>
  <si>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</si>
  <si>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>FAYETTE COUNTY, TEXAS UTILITIES -  PAID NOVEMBER, 2019</t>
  </si>
  <si>
    <t>9/15/19-10/15/19</t>
  </si>
  <si>
    <t>9/23/19-10/23/19</t>
  </si>
  <si>
    <t>9/17/19-10/21/19</t>
  </si>
  <si>
    <t>9/30/19-10/28/2019</t>
  </si>
  <si>
    <t>9/16/19-10/15/19</t>
  </si>
  <si>
    <t>9/13/19-10/14/2019</t>
  </si>
  <si>
    <t>9/30/19-10/30/19</t>
  </si>
  <si>
    <t>FAY. CO. NEW EMS BLDG.</t>
  </si>
  <si>
    <t>10/17/19-11/4/19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</si>
</sst>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centerContinuous"/>
    </xf>
    <xf numFmtId="0" fontId="3" fillId="0" borderId="3" xfId="0" applyFont="1" applyFill="1" applyBorder="1"/>
    <xf numFmtId="0" fontId="3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/>
    <xf numFmtId="0" fontId="3" fillId="0" borderId="8" xfId="0" applyFont="1" applyFill="1" applyBorder="1" applyAlignment="1"/>
    <xf numFmtId="0" fontId="3" fillId="0" borderId="1" xfId="0" applyFont="1" applyFill="1" applyBorder="1" applyAlignment="1"/>
    <xf numFmtId="43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43" fontId="4" fillId="0" borderId="0" xfId="1" applyFont="1" applyFill="1" applyBorder="1" applyAlignment="1"/>
    <xf numFmtId="2" fontId="4" fillId="0" borderId="0" xfId="0" applyNumberFormat="1" applyFont="1" applyFill="1" applyBorder="1" applyAlignment="1"/>
    <xf numFmtId="0" fontId="12" fillId="0" borderId="1" xfId="0" applyFont="1" applyFill="1" applyBorder="1"/>
    <xf numFmtId="0" fontId="10" fillId="0" borderId="0" xfId="0" applyFont="1" applyFill="1"/>
    <xf numFmtId="43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3" fontId="4" fillId="0" borderId="0" xfId="1" applyFont="1" applyFill="1" applyAlignment="1">
      <alignment horizontal="right"/>
    </xf>
    <xf numFmtId="39" fontId="1" fillId="0" borderId="0" xfId="1" applyNumberFormat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43" fontId="9" fillId="0" borderId="0" xfId="1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2" fontId="1" fillId="0" borderId="1" xfId="0" applyNumberFormat="1" applyFont="1" applyFill="1" applyBorder="1" applyAlignment="1"/>
    <xf numFmtId="2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1" xfId="0" applyFont="1" applyFill="1" applyBorder="1" applyAlignment="1">
      <alignment horizontal="center"/>
    </xf>
    <xf numFmtId="14" fontId="1" fillId="0" borderId="0" xfId="0" applyNumberFormat="1" applyFont="1" applyFill="1"/>
    <xf numFmtId="43" fontId="4" fillId="0" borderId="0" xfId="1" applyFont="1" applyFill="1" applyAlignment="1"/>
    <xf numFmtId="14" fontId="10" fillId="0" borderId="0" xfId="0" applyNumberFormat="1" applyFont="1" applyFill="1"/>
    <xf numFmtId="0" fontId="10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Normal="100" workbookViewId="0">
      <pane ySplit="4" topLeftCell="A89" activePane="bottomLeft" state="frozen"/>
      <selection pane="bottomLeft" activeCell="Q98" sqref="Q98"/>
    </sheetView>
  </sheetViews>
  <sheetFormatPr defaultColWidth="9.21875" defaultRowHeight="12" x14ac:dyDescent="0.25"/>
  <cols>
    <col min="1" max="1" width="7" style="49" customWidth="1"/>
    <col min="2" max="2" width="11.44140625" style="49" customWidth="1"/>
    <col min="3" max="3" width="14.5546875" style="49" customWidth="1"/>
    <col min="4" max="4" width="19.44140625" style="49" customWidth="1"/>
    <col min="5" max="5" width="11.5546875" style="49" customWidth="1"/>
    <col min="6" max="6" width="8.21875" style="49" customWidth="1"/>
    <col min="7" max="7" width="11.5546875" style="49" customWidth="1"/>
    <col min="8" max="8" width="8.21875" style="49" customWidth="1"/>
    <col min="9" max="9" width="7.21875" style="49" customWidth="1"/>
    <col min="10" max="10" width="6.21875" style="49" customWidth="1"/>
    <col min="11" max="11" width="7.77734375" style="49" customWidth="1"/>
    <col min="12" max="12" width="7.21875" style="49" customWidth="1"/>
    <col min="13" max="14" width="7.5546875" style="49" customWidth="1"/>
    <col min="15" max="15" width="0.21875" style="49" hidden="1" customWidth="1"/>
    <col min="16" max="16384" width="9.21875" style="49"/>
  </cols>
  <sheetData>
    <row r="1" spans="1:19" x14ac:dyDescent="0.2">
      <c r="A1" s="102" t="s">
        <v>131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3" spans="1:19" x14ac:dyDescent="0.2">
      <c r="A3" s="103" t="s">
        <v>0</v>
      </c>
      <c r="B3" s="104"/>
      <c r="C3" s="105" t="s">
        <v>13</v>
      </c>
      <c r="D3" s="65" t="s">
        <v>4</v>
      </c>
      <c r="E3" s="66" t="s">
        <v>2</v>
      </c>
      <c r="F3" s="67" t="s">
        <v>12</v>
      </c>
      <c r="G3" s="66" t="s">
        <v>3</v>
      </c>
      <c r="H3" s="66" t="s">
        <v>12</v>
      </c>
      <c r="I3" s="67" t="s">
        <v>19</v>
      </c>
      <c r="J3" s="66" t="s">
        <v>7</v>
      </c>
      <c r="K3" s="67" t="s">
        <v>9</v>
      </c>
      <c r="L3" s="66" t="s">
        <v>21</v>
      </c>
      <c r="M3" s="66" t="s">
        <v>18</v>
      </c>
      <c r="N3" s="67" t="s">
        <v>10</v>
      </c>
    </row>
    <row r="4" spans="1:19" x14ac:dyDescent="0.25">
      <c r="A4" s="68"/>
      <c r="B4" s="106"/>
      <c r="C4" s="107" t="s">
        <v>14</v>
      </c>
      <c r="D4" s="86" t="s">
        <v>5</v>
      </c>
      <c r="E4" s="68" t="s">
        <v>126</v>
      </c>
      <c r="F4" s="69"/>
      <c r="G4" s="69" t="s">
        <v>66</v>
      </c>
      <c r="H4" s="69"/>
      <c r="I4" s="70" t="s">
        <v>12</v>
      </c>
      <c r="J4" s="69" t="s">
        <v>12</v>
      </c>
      <c r="K4" s="70" t="s">
        <v>12</v>
      </c>
      <c r="L4" s="69" t="s">
        <v>25</v>
      </c>
      <c r="M4" s="69"/>
      <c r="N4" s="70" t="s">
        <v>11</v>
      </c>
    </row>
    <row r="6" spans="1:19" x14ac:dyDescent="0.2">
      <c r="A6" s="49" t="s">
        <v>1</v>
      </c>
      <c r="C6" s="108" t="s">
        <v>137</v>
      </c>
      <c r="D6" s="49" t="s">
        <v>6</v>
      </c>
      <c r="E6" s="51">
        <v>7</v>
      </c>
      <c r="F6" s="51">
        <v>128.19</v>
      </c>
      <c r="G6" s="51">
        <v>9952</v>
      </c>
      <c r="H6" s="52">
        <v>759.37</v>
      </c>
      <c r="I6" s="53">
        <v>0</v>
      </c>
      <c r="J6" s="51">
        <v>21.59</v>
      </c>
      <c r="K6" s="88">
        <v>173.65</v>
      </c>
      <c r="L6" s="53">
        <v>0</v>
      </c>
      <c r="M6" s="53">
        <v>0</v>
      </c>
      <c r="N6" s="51">
        <v>6.76</v>
      </c>
    </row>
    <row r="7" spans="1:19" x14ac:dyDescent="0.2">
      <c r="C7" s="89" t="s">
        <v>20</v>
      </c>
      <c r="D7" s="109">
        <f>SUM(F6,H6,J6,K6,N6)</f>
        <v>1089.56</v>
      </c>
      <c r="F7" s="51"/>
      <c r="G7" s="51"/>
      <c r="H7" s="51"/>
      <c r="I7" s="51"/>
      <c r="J7" s="51"/>
      <c r="K7" s="51"/>
      <c r="L7" s="51"/>
      <c r="M7" s="51"/>
      <c r="N7" s="51"/>
    </row>
    <row r="8" spans="1:19" x14ac:dyDescent="0.25">
      <c r="A8" s="49" t="s">
        <v>1</v>
      </c>
      <c r="C8" s="108" t="s">
        <v>137</v>
      </c>
      <c r="D8" s="49" t="s">
        <v>6</v>
      </c>
      <c r="E8" s="51">
        <v>1</v>
      </c>
      <c r="F8" s="52">
        <v>27.45</v>
      </c>
      <c r="G8" s="51">
        <v>402</v>
      </c>
      <c r="H8" s="51">
        <v>59.57</v>
      </c>
      <c r="I8" s="53">
        <v>0</v>
      </c>
      <c r="J8" s="51">
        <v>13.03</v>
      </c>
      <c r="K8" s="51">
        <v>0</v>
      </c>
      <c r="L8" s="53">
        <v>0</v>
      </c>
      <c r="M8" s="53">
        <v>0</v>
      </c>
      <c r="N8" s="53">
        <v>0</v>
      </c>
    </row>
    <row r="9" spans="1:19" x14ac:dyDescent="0.25">
      <c r="C9" s="89" t="s">
        <v>20</v>
      </c>
      <c r="D9" s="95">
        <f>SUM(F8,H8,J8,K8,M8,N8)</f>
        <v>100.05</v>
      </c>
      <c r="F9" s="51"/>
      <c r="G9" s="51"/>
      <c r="H9" s="88"/>
      <c r="I9" s="51"/>
      <c r="J9" s="51"/>
      <c r="K9" s="51"/>
      <c r="L9" s="51"/>
      <c r="M9" s="51"/>
      <c r="N9" s="51"/>
    </row>
    <row r="10" spans="1:19" x14ac:dyDescent="0.25">
      <c r="A10" s="49" t="s">
        <v>27</v>
      </c>
      <c r="C10" s="108" t="s">
        <v>137</v>
      </c>
      <c r="D10" s="49" t="s">
        <v>6</v>
      </c>
      <c r="E10" s="53">
        <v>0</v>
      </c>
      <c r="F10" s="53">
        <v>0</v>
      </c>
      <c r="G10" s="51">
        <v>681</v>
      </c>
      <c r="H10" s="88">
        <v>82.51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9" x14ac:dyDescent="0.25">
      <c r="C11" s="89" t="s">
        <v>20</v>
      </c>
      <c r="D11" s="95">
        <f>SUM(F10,H10,J10,K10,M10,N10)</f>
        <v>82.51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9" x14ac:dyDescent="0.25">
      <c r="A12" s="49" t="s">
        <v>27</v>
      </c>
      <c r="C12" s="108" t="s">
        <v>137</v>
      </c>
      <c r="D12" s="49" t="s">
        <v>6</v>
      </c>
      <c r="E12" s="53">
        <v>0</v>
      </c>
      <c r="F12" s="53">
        <v>0</v>
      </c>
      <c r="G12" s="51">
        <v>1668</v>
      </c>
      <c r="H12" s="88">
        <v>154.5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9" x14ac:dyDescent="0.25">
      <c r="C13" s="89" t="s">
        <v>20</v>
      </c>
      <c r="D13" s="95">
        <f>SUM(F12,H12,J12,K12,M12,N12)</f>
        <v>154.5</v>
      </c>
      <c r="F13" s="51"/>
      <c r="G13" s="51"/>
      <c r="H13" s="51"/>
      <c r="I13" s="51"/>
      <c r="J13" s="51"/>
      <c r="K13" s="51"/>
      <c r="L13" s="51"/>
      <c r="M13" s="51"/>
      <c r="N13" s="51"/>
    </row>
    <row r="14" spans="1:19" x14ac:dyDescent="0.2">
      <c r="A14" s="49" t="s">
        <v>28</v>
      </c>
      <c r="C14" s="108" t="s">
        <v>137</v>
      </c>
      <c r="D14" s="49" t="s">
        <v>6</v>
      </c>
      <c r="E14" s="51">
        <v>4</v>
      </c>
      <c r="F14" s="88">
        <v>32.11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/>
      <c r="O14" s="71">
        <f>SUM(G14:K14)</f>
        <v>0</v>
      </c>
    </row>
    <row r="15" spans="1:19" ht="14.4" x14ac:dyDescent="0.3">
      <c r="C15" s="89" t="s">
        <v>20</v>
      </c>
      <c r="D15" s="95">
        <f>SUM(F14,H14,J14,K14,M14,N14)</f>
        <v>32.11</v>
      </c>
      <c r="F15" s="51"/>
      <c r="G15" s="51"/>
      <c r="H15" s="51"/>
      <c r="I15" s="51"/>
      <c r="J15" s="51"/>
      <c r="K15" s="51"/>
      <c r="L15" s="51"/>
      <c r="M15" s="51"/>
      <c r="N15" s="51"/>
      <c r="S15" s="83"/>
    </row>
    <row r="16" spans="1:19" ht="14.4" x14ac:dyDescent="0.3">
      <c r="A16" s="49" t="s">
        <v>130</v>
      </c>
      <c r="C16" s="108" t="s">
        <v>137</v>
      </c>
      <c r="D16" s="49" t="s">
        <v>6</v>
      </c>
      <c r="E16" s="51">
        <v>7</v>
      </c>
      <c r="F16" s="52">
        <v>54.97</v>
      </c>
      <c r="G16" s="51">
        <v>4354</v>
      </c>
      <c r="H16" s="52">
        <v>481.47</v>
      </c>
      <c r="I16" s="51"/>
      <c r="J16" s="52">
        <v>0</v>
      </c>
      <c r="K16" s="52">
        <v>0</v>
      </c>
      <c r="L16" s="53">
        <v>0</v>
      </c>
      <c r="M16" s="53">
        <v>0</v>
      </c>
      <c r="N16" s="53">
        <v>0</v>
      </c>
      <c r="S16" s="83"/>
    </row>
    <row r="17" spans="1:19" ht="14.4" x14ac:dyDescent="0.3">
      <c r="C17" s="89" t="s">
        <v>20</v>
      </c>
      <c r="D17" s="95">
        <f>SUM(F16,H16,I16,J16,K16,L16,M16,N16,)</f>
        <v>536.44000000000005</v>
      </c>
      <c r="F17" s="51"/>
      <c r="G17" s="51"/>
      <c r="H17" s="51"/>
      <c r="I17" s="51"/>
      <c r="J17" s="51"/>
      <c r="K17" s="51"/>
      <c r="L17" s="51"/>
      <c r="M17" s="51"/>
      <c r="N17" s="51"/>
      <c r="S17" s="83"/>
    </row>
    <row r="18" spans="1:19" x14ac:dyDescent="0.25">
      <c r="A18" s="49" t="s">
        <v>29</v>
      </c>
      <c r="C18" s="108" t="s">
        <v>137</v>
      </c>
      <c r="D18" s="49" t="s">
        <v>6</v>
      </c>
      <c r="E18" s="51">
        <v>69</v>
      </c>
      <c r="F18" s="51">
        <v>347.99</v>
      </c>
      <c r="G18" s="51">
        <v>37887</v>
      </c>
      <c r="H18" s="51">
        <v>2574.39</v>
      </c>
      <c r="I18" s="53" t="s">
        <v>129</v>
      </c>
      <c r="J18" s="51">
        <v>154.27000000000001</v>
      </c>
      <c r="K18" s="51">
        <v>292.70999999999998</v>
      </c>
      <c r="L18" s="53">
        <v>0</v>
      </c>
      <c r="M18" s="53">
        <v>0</v>
      </c>
      <c r="N18" s="53">
        <v>0</v>
      </c>
    </row>
    <row r="19" spans="1:19" x14ac:dyDescent="0.2">
      <c r="C19" s="89" t="s">
        <v>20</v>
      </c>
      <c r="D19" s="90">
        <f>SUM(F18,H18,J18,K18,M18,N18)</f>
        <v>3369.36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9" x14ac:dyDescent="0.2">
      <c r="A20" s="49" t="s">
        <v>28</v>
      </c>
      <c r="C20" s="108" t="s">
        <v>137</v>
      </c>
      <c r="D20" s="49" t="s">
        <v>6</v>
      </c>
      <c r="E20" s="51">
        <v>0</v>
      </c>
      <c r="F20" s="88">
        <v>75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9" x14ac:dyDescent="0.2">
      <c r="C21" s="89" t="s">
        <v>20</v>
      </c>
      <c r="D21" s="95">
        <f>SUM(F20,H20,J20,K20,M20,N20)</f>
        <v>75</v>
      </c>
      <c r="F21" s="51"/>
      <c r="G21" s="51"/>
      <c r="H21" s="51"/>
      <c r="I21" s="51"/>
      <c r="J21" s="51"/>
      <c r="K21" s="51"/>
      <c r="L21" s="51"/>
      <c r="M21" s="51"/>
      <c r="N21" s="51"/>
    </row>
    <row r="22" spans="1:19" x14ac:dyDescent="0.2">
      <c r="A22" s="49" t="s">
        <v>72</v>
      </c>
      <c r="C22" s="108" t="s">
        <v>137</v>
      </c>
      <c r="D22" s="49" t="s">
        <v>6</v>
      </c>
      <c r="E22" s="51">
        <v>24</v>
      </c>
      <c r="F22" s="51">
        <v>85.47</v>
      </c>
      <c r="G22" s="51">
        <v>1398</v>
      </c>
      <c r="H22" s="52">
        <v>134.99</v>
      </c>
      <c r="I22" s="53">
        <v>0</v>
      </c>
      <c r="J22" s="88">
        <v>57.97</v>
      </c>
      <c r="K22" s="52">
        <v>54.43</v>
      </c>
      <c r="L22" s="53">
        <v>0</v>
      </c>
      <c r="M22" s="53">
        <v>0</v>
      </c>
      <c r="N22" s="53">
        <v>0</v>
      </c>
    </row>
    <row r="23" spans="1:19" x14ac:dyDescent="0.2">
      <c r="C23" s="89" t="s">
        <v>20</v>
      </c>
      <c r="D23" s="95">
        <f>SUM(F22,H22,J22,K22,M22,N22)</f>
        <v>332.86</v>
      </c>
      <c r="F23" s="51"/>
      <c r="G23" s="51"/>
      <c r="H23" s="51"/>
      <c r="I23" s="51"/>
      <c r="J23" s="51"/>
      <c r="K23" s="52"/>
      <c r="L23" s="51"/>
      <c r="M23" s="51"/>
      <c r="N23" s="51"/>
    </row>
    <row r="24" spans="1:19" x14ac:dyDescent="0.2">
      <c r="A24" s="49" t="s">
        <v>31</v>
      </c>
      <c r="C24" s="108" t="s">
        <v>137</v>
      </c>
      <c r="D24" s="49" t="s">
        <v>6</v>
      </c>
      <c r="E24" s="51">
        <v>1</v>
      </c>
      <c r="F24" s="52">
        <v>27.45</v>
      </c>
      <c r="G24" s="51">
        <v>5065</v>
      </c>
      <c r="H24" s="52">
        <v>399.91</v>
      </c>
      <c r="I24" s="53">
        <v>0</v>
      </c>
      <c r="J24" s="51">
        <v>13.03</v>
      </c>
      <c r="K24" s="52">
        <v>54.43</v>
      </c>
      <c r="L24" s="53">
        <v>0</v>
      </c>
      <c r="M24" s="53">
        <v>0</v>
      </c>
      <c r="N24" s="53">
        <v>0</v>
      </c>
    </row>
    <row r="25" spans="1:19" x14ac:dyDescent="0.2">
      <c r="C25" s="89" t="s">
        <v>20</v>
      </c>
      <c r="D25" s="95">
        <f>SUM(F24,H24,J24,K24,M24,N24)</f>
        <v>494.82</v>
      </c>
      <c r="F25" s="51"/>
      <c r="G25" s="51"/>
      <c r="H25" s="51"/>
      <c r="I25" s="51"/>
      <c r="J25" s="51"/>
      <c r="K25" s="52"/>
      <c r="L25" s="51"/>
      <c r="M25" s="51"/>
      <c r="N25" s="51"/>
    </row>
    <row r="26" spans="1:19" x14ac:dyDescent="0.25">
      <c r="A26" s="49" t="s">
        <v>32</v>
      </c>
      <c r="C26" s="108" t="s">
        <v>137</v>
      </c>
      <c r="D26" s="49" t="s">
        <v>6</v>
      </c>
      <c r="E26" s="51">
        <v>0</v>
      </c>
      <c r="F26" s="52">
        <v>0</v>
      </c>
      <c r="G26" s="51">
        <v>2138</v>
      </c>
      <c r="H26" s="88">
        <v>188.46</v>
      </c>
      <c r="I26" s="53">
        <v>0</v>
      </c>
      <c r="J26" s="51">
        <v>13.03</v>
      </c>
      <c r="K26" s="51" t="s">
        <v>8</v>
      </c>
      <c r="L26" s="53">
        <v>0</v>
      </c>
      <c r="M26" s="53">
        <v>0</v>
      </c>
      <c r="N26" s="53">
        <v>0</v>
      </c>
    </row>
    <row r="27" spans="1:19" x14ac:dyDescent="0.25">
      <c r="C27" s="89" t="s">
        <v>20</v>
      </c>
      <c r="D27" s="95">
        <f>SUM(F26,H26,J26,K26)</f>
        <v>201.49</v>
      </c>
      <c r="F27" s="52"/>
      <c r="G27" s="51"/>
      <c r="H27" s="51"/>
      <c r="I27" s="51"/>
      <c r="J27" s="51"/>
      <c r="K27" s="51"/>
      <c r="L27" s="51"/>
      <c r="M27" s="51"/>
      <c r="N27" s="51"/>
    </row>
    <row r="28" spans="1:19" x14ac:dyDescent="0.25">
      <c r="A28" s="49" t="s">
        <v>36</v>
      </c>
      <c r="C28" s="108" t="s">
        <v>137</v>
      </c>
      <c r="D28" s="49" t="s">
        <v>6</v>
      </c>
      <c r="E28" s="51">
        <v>76</v>
      </c>
      <c r="F28" s="52">
        <v>274.01</v>
      </c>
      <c r="G28" s="51">
        <v>27779</v>
      </c>
      <c r="H28" s="52">
        <v>2169.87</v>
      </c>
      <c r="I28" s="53" t="s">
        <v>8</v>
      </c>
      <c r="J28" s="51">
        <v>169.25</v>
      </c>
      <c r="K28" s="51">
        <v>73.17</v>
      </c>
      <c r="L28" s="53">
        <v>0</v>
      </c>
      <c r="M28" s="53">
        <v>0</v>
      </c>
      <c r="N28" s="53">
        <v>0</v>
      </c>
    </row>
    <row r="29" spans="1:19" x14ac:dyDescent="0.2">
      <c r="C29" s="89" t="s">
        <v>20</v>
      </c>
      <c r="D29" s="90">
        <f>SUM(F28,H28,J28,K28,M28,N28)</f>
        <v>2686.3</v>
      </c>
      <c r="F29" s="51"/>
      <c r="G29" s="51"/>
      <c r="H29" s="51"/>
      <c r="I29" s="51"/>
      <c r="J29" s="51"/>
      <c r="K29" s="51"/>
      <c r="L29" s="51"/>
      <c r="M29" s="51"/>
      <c r="N29" s="51"/>
    </row>
    <row r="30" spans="1:19" x14ac:dyDescent="0.25">
      <c r="A30" s="49" t="s">
        <v>127</v>
      </c>
      <c r="C30" s="108" t="s">
        <v>137</v>
      </c>
      <c r="D30" s="49" t="s">
        <v>6</v>
      </c>
      <c r="E30" s="51">
        <v>0</v>
      </c>
      <c r="F30" s="52">
        <v>27.45</v>
      </c>
      <c r="G30" s="51">
        <v>2259</v>
      </c>
      <c r="H30" s="52">
        <v>214.05</v>
      </c>
      <c r="I30" s="53">
        <v>0</v>
      </c>
      <c r="J30" s="51">
        <v>13.03</v>
      </c>
      <c r="K30" s="51">
        <v>35.69</v>
      </c>
      <c r="L30" s="53">
        <v>0</v>
      </c>
      <c r="M30" s="53">
        <v>0</v>
      </c>
      <c r="N30" s="53">
        <v>0</v>
      </c>
    </row>
    <row r="31" spans="1:19" x14ac:dyDescent="0.25">
      <c r="C31" s="89" t="s">
        <v>20</v>
      </c>
      <c r="D31" s="90">
        <f>SUM(F30,H30,J30,K30)</f>
        <v>290.22000000000003</v>
      </c>
      <c r="F31" s="51"/>
      <c r="G31" s="51"/>
      <c r="H31" s="51"/>
      <c r="I31" s="51"/>
      <c r="J31" s="51"/>
      <c r="K31" s="51"/>
      <c r="L31" s="51"/>
      <c r="M31" s="51"/>
      <c r="N31" s="51"/>
    </row>
    <row r="32" spans="1:19" x14ac:dyDescent="0.2">
      <c r="A32" s="49" t="s">
        <v>33</v>
      </c>
      <c r="C32" s="108" t="s">
        <v>137</v>
      </c>
      <c r="D32" s="49" t="s">
        <v>6</v>
      </c>
      <c r="E32" s="51">
        <v>2</v>
      </c>
      <c r="F32" s="52">
        <v>27.45</v>
      </c>
      <c r="G32" s="51">
        <v>4320</v>
      </c>
      <c r="H32" s="51">
        <v>346.09</v>
      </c>
      <c r="I32" s="53">
        <v>0</v>
      </c>
      <c r="J32" s="51">
        <v>13.03</v>
      </c>
      <c r="K32" s="88">
        <v>111.04</v>
      </c>
      <c r="L32" s="53">
        <v>0</v>
      </c>
      <c r="M32" s="53">
        <v>0</v>
      </c>
      <c r="N32" s="51">
        <v>6.76</v>
      </c>
    </row>
    <row r="33" spans="1:45" x14ac:dyDescent="0.25">
      <c r="C33" s="89" t="s">
        <v>20</v>
      </c>
      <c r="D33" s="95">
        <f>SUM(F32,H32,J32,K32,M32,N32)</f>
        <v>504.36999999999995</v>
      </c>
      <c r="F33" s="52"/>
      <c r="G33" s="51"/>
      <c r="H33" s="51"/>
      <c r="I33" s="51"/>
      <c r="J33" s="51"/>
      <c r="K33" s="51"/>
      <c r="L33" s="51"/>
      <c r="M33" s="51"/>
      <c r="N33" s="51"/>
    </row>
    <row r="34" spans="1:45" x14ac:dyDescent="0.25">
      <c r="A34" s="49" t="s">
        <v>34</v>
      </c>
      <c r="C34" s="108" t="s">
        <v>137</v>
      </c>
      <c r="D34" s="49" t="s">
        <v>6</v>
      </c>
      <c r="E34" s="51">
        <v>1</v>
      </c>
      <c r="F34" s="52">
        <v>27.45</v>
      </c>
      <c r="G34" s="51">
        <v>863</v>
      </c>
      <c r="H34" s="51">
        <v>96.35</v>
      </c>
      <c r="I34" s="53">
        <v>0</v>
      </c>
      <c r="J34" s="51">
        <v>13.03</v>
      </c>
      <c r="K34" s="51">
        <v>35.69</v>
      </c>
      <c r="L34" s="53">
        <v>0</v>
      </c>
      <c r="M34" s="53">
        <v>0</v>
      </c>
      <c r="N34" s="53">
        <v>0</v>
      </c>
    </row>
    <row r="35" spans="1:45" x14ac:dyDescent="0.25">
      <c r="C35" s="89" t="s">
        <v>20</v>
      </c>
      <c r="D35" s="95">
        <f>SUM(F34,H34,J34,K34,M34,N34)</f>
        <v>172.51999999999998</v>
      </c>
      <c r="F35" s="52"/>
      <c r="G35" s="51"/>
      <c r="H35" s="51"/>
      <c r="I35" s="51"/>
      <c r="J35" s="51"/>
      <c r="K35" s="51"/>
      <c r="L35" s="51"/>
      <c r="M35" s="51"/>
      <c r="N35" s="51"/>
    </row>
    <row r="36" spans="1:45" x14ac:dyDescent="0.25">
      <c r="A36" s="49" t="s">
        <v>35</v>
      </c>
      <c r="C36" s="108" t="s">
        <v>137</v>
      </c>
      <c r="D36" s="49" t="s">
        <v>6</v>
      </c>
      <c r="E36" s="77">
        <v>1</v>
      </c>
      <c r="F36" s="52">
        <v>27.45</v>
      </c>
      <c r="G36" s="51">
        <v>36</v>
      </c>
      <c r="H36" s="51">
        <v>20.22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</row>
    <row r="37" spans="1:45" x14ac:dyDescent="0.25">
      <c r="C37" s="89" t="s">
        <v>20</v>
      </c>
      <c r="D37" s="95">
        <f>SUM(F36,H36,J36,K36,M36,N36)</f>
        <v>47.67</v>
      </c>
      <c r="F37" s="52"/>
      <c r="G37" s="51"/>
      <c r="H37" s="51"/>
      <c r="I37" s="51"/>
      <c r="J37" s="51"/>
      <c r="K37" s="51"/>
      <c r="L37" s="51"/>
      <c r="M37" s="51"/>
      <c r="N37" s="51"/>
    </row>
    <row r="38" spans="1:45" x14ac:dyDescent="0.25">
      <c r="A38" s="49" t="s">
        <v>37</v>
      </c>
      <c r="C38" s="108" t="s">
        <v>137</v>
      </c>
      <c r="D38" s="49" t="s">
        <v>6</v>
      </c>
      <c r="E38" s="51">
        <v>2</v>
      </c>
      <c r="F38" s="52">
        <v>27.45</v>
      </c>
      <c r="G38" s="51">
        <v>3943</v>
      </c>
      <c r="H38" s="52">
        <v>438.91</v>
      </c>
      <c r="I38" s="53">
        <v>0</v>
      </c>
      <c r="J38" s="88">
        <v>13.03</v>
      </c>
      <c r="K38" s="53">
        <v>0</v>
      </c>
      <c r="L38" s="53">
        <v>0</v>
      </c>
      <c r="M38" s="53">
        <v>0</v>
      </c>
      <c r="N38" s="53">
        <v>0</v>
      </c>
    </row>
    <row r="39" spans="1:45" x14ac:dyDescent="0.25">
      <c r="C39" s="89" t="s">
        <v>20</v>
      </c>
      <c r="D39" s="95">
        <f>SUM(F38,H38,J38)</f>
        <v>479.39</v>
      </c>
      <c r="E39" s="49" t="s">
        <v>128</v>
      </c>
      <c r="F39" s="52"/>
      <c r="G39" s="51"/>
      <c r="H39" s="51"/>
      <c r="I39" s="51"/>
      <c r="J39" s="51" t="s">
        <v>128</v>
      </c>
      <c r="K39" s="51"/>
      <c r="L39" s="51"/>
      <c r="M39" s="51"/>
      <c r="N39" s="51"/>
    </row>
    <row r="40" spans="1:45" x14ac:dyDescent="0.25">
      <c r="A40" s="49" t="s">
        <v>38</v>
      </c>
      <c r="C40" s="108" t="s">
        <v>137</v>
      </c>
      <c r="D40" s="49" t="s">
        <v>6</v>
      </c>
      <c r="E40" s="53">
        <v>0</v>
      </c>
      <c r="F40" s="52">
        <v>0</v>
      </c>
      <c r="G40" s="53">
        <v>0</v>
      </c>
      <c r="H40" s="53">
        <v>0</v>
      </c>
      <c r="I40" s="53">
        <v>0</v>
      </c>
      <c r="J40" s="53">
        <v>0</v>
      </c>
      <c r="K40" s="51">
        <v>144.97999999999999</v>
      </c>
      <c r="L40" s="53">
        <v>0</v>
      </c>
      <c r="M40" s="53">
        <v>0</v>
      </c>
      <c r="N40" s="53">
        <v>0</v>
      </c>
    </row>
    <row r="41" spans="1:45" x14ac:dyDescent="0.25">
      <c r="C41" s="89" t="s">
        <v>20</v>
      </c>
      <c r="D41" s="95">
        <f>SUM(F40,H40,J40,K40,M40,N40)</f>
        <v>144.97999999999999</v>
      </c>
      <c r="F41" s="52"/>
      <c r="G41" s="51"/>
      <c r="H41" s="51"/>
      <c r="I41" s="51"/>
      <c r="J41" s="51"/>
      <c r="K41" s="51"/>
      <c r="L41" s="51"/>
      <c r="M41" s="51"/>
      <c r="N41" s="51"/>
    </row>
    <row r="42" spans="1:45" x14ac:dyDescent="0.25">
      <c r="A42" s="49" t="s">
        <v>39</v>
      </c>
      <c r="C42" s="108" t="s">
        <v>137</v>
      </c>
      <c r="D42" s="49" t="s">
        <v>6</v>
      </c>
      <c r="E42" s="53">
        <v>0</v>
      </c>
      <c r="F42" s="52">
        <v>0</v>
      </c>
      <c r="G42" s="53">
        <v>0</v>
      </c>
      <c r="H42" s="53">
        <v>0</v>
      </c>
      <c r="I42" s="53">
        <v>0</v>
      </c>
      <c r="J42" s="51">
        <v>13.03</v>
      </c>
      <c r="K42" s="53">
        <v>0</v>
      </c>
      <c r="L42" s="53">
        <v>0</v>
      </c>
      <c r="M42" s="53">
        <v>0</v>
      </c>
      <c r="N42" s="53">
        <v>0</v>
      </c>
    </row>
    <row r="43" spans="1:45" x14ac:dyDescent="0.25">
      <c r="C43" s="89" t="s">
        <v>20</v>
      </c>
      <c r="D43" s="95">
        <f>J42</f>
        <v>13.03</v>
      </c>
      <c r="F43" s="52"/>
      <c r="G43" s="51"/>
      <c r="H43" s="51"/>
      <c r="I43" s="51"/>
      <c r="J43" s="51"/>
      <c r="K43" s="51"/>
      <c r="L43" s="51"/>
      <c r="M43" s="51"/>
      <c r="N43" s="51"/>
    </row>
    <row r="44" spans="1:45" x14ac:dyDescent="0.25">
      <c r="A44" s="49" t="s">
        <v>40</v>
      </c>
      <c r="C44" s="108" t="s">
        <v>137</v>
      </c>
      <c r="D44" s="49" t="s">
        <v>6</v>
      </c>
      <c r="E44" s="53">
        <v>0</v>
      </c>
      <c r="F44" s="52">
        <v>0</v>
      </c>
      <c r="G44" s="53">
        <v>0</v>
      </c>
      <c r="H44" s="53">
        <v>0</v>
      </c>
      <c r="I44" s="53">
        <v>0</v>
      </c>
      <c r="J44" s="51">
        <v>13.03</v>
      </c>
      <c r="K44" s="53">
        <v>0</v>
      </c>
      <c r="L44" s="53">
        <v>0</v>
      </c>
      <c r="M44" s="53">
        <v>0</v>
      </c>
      <c r="N44" s="53">
        <v>0</v>
      </c>
    </row>
    <row r="45" spans="1:45" x14ac:dyDescent="0.25">
      <c r="C45" s="89" t="s">
        <v>20</v>
      </c>
      <c r="D45" s="95">
        <f>J44</f>
        <v>13.03</v>
      </c>
      <c r="F45" s="52"/>
      <c r="G45" s="51"/>
      <c r="H45" s="51"/>
      <c r="I45" s="51"/>
      <c r="J45" s="51"/>
      <c r="K45" s="51"/>
      <c r="L45" s="51"/>
      <c r="M45" s="51"/>
      <c r="N45" s="51"/>
    </row>
    <row r="46" spans="1:45" x14ac:dyDescent="0.25">
      <c r="C46" s="54" t="s">
        <v>41</v>
      </c>
      <c r="D46" s="78">
        <f>SUM(D7,D9,D11,D13,D15,D17,D19,D21,D23,D25,D29,D27,D31,D33,D35,D37,D39,D41,D43,D45)</f>
        <v>10820.21</v>
      </c>
      <c r="F46" s="52"/>
      <c r="G46" s="51"/>
      <c r="H46" s="51"/>
      <c r="I46" s="51"/>
      <c r="J46" s="51"/>
      <c r="K46" s="51"/>
      <c r="L46" s="51"/>
      <c r="M46" s="51"/>
      <c r="N46" s="51"/>
    </row>
    <row r="47" spans="1:45" x14ac:dyDescent="0.25">
      <c r="A47" s="72"/>
      <c r="B47" s="72"/>
      <c r="C47" s="72"/>
      <c r="D47" s="73"/>
      <c r="E47" s="74"/>
      <c r="F47" s="80"/>
      <c r="G47" s="75"/>
      <c r="H47" s="75"/>
      <c r="I47" s="75"/>
      <c r="J47" s="75"/>
      <c r="K47" s="75"/>
      <c r="L47" s="75"/>
      <c r="M47" s="75"/>
      <c r="N47" s="75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</row>
    <row r="48" spans="1:45" x14ac:dyDescent="0.25">
      <c r="E48" s="51"/>
      <c r="F48" s="52"/>
      <c r="G48" s="51"/>
      <c r="H48" s="51"/>
      <c r="I48" s="51"/>
      <c r="J48" s="51"/>
      <c r="K48" s="51"/>
      <c r="L48" s="51"/>
      <c r="M48" s="51"/>
      <c r="N48" s="51"/>
    </row>
    <row r="49" spans="1:14" x14ac:dyDescent="0.25">
      <c r="A49" s="49" t="s">
        <v>24</v>
      </c>
      <c r="C49" s="108" t="s">
        <v>132</v>
      </c>
      <c r="D49" s="49" t="s">
        <v>17</v>
      </c>
      <c r="E49" s="51">
        <v>16</v>
      </c>
      <c r="F49" s="52">
        <v>23</v>
      </c>
      <c r="G49" s="51">
        <v>1812</v>
      </c>
      <c r="H49" s="51">
        <v>118.39</v>
      </c>
      <c r="I49" s="91">
        <v>110.53</v>
      </c>
      <c r="J49" s="51">
        <v>25.75</v>
      </c>
      <c r="K49" s="52">
        <v>51.55</v>
      </c>
      <c r="L49" s="53"/>
      <c r="M49" s="52">
        <v>1</v>
      </c>
      <c r="N49" s="53">
        <v>0</v>
      </c>
    </row>
    <row r="50" spans="1:14" x14ac:dyDescent="0.25">
      <c r="C50" s="89" t="s">
        <v>20</v>
      </c>
      <c r="D50" s="95">
        <f>SUM(F49,H49,I49,J49,K49,M49)</f>
        <v>330.21999999999997</v>
      </c>
      <c r="F50" s="52" t="s">
        <v>8</v>
      </c>
      <c r="G50" s="51" t="s">
        <v>8</v>
      </c>
      <c r="H50" s="51"/>
      <c r="I50" s="51"/>
      <c r="J50" s="51"/>
      <c r="K50" s="51"/>
      <c r="L50" s="51"/>
      <c r="M50" s="51"/>
      <c r="N50" s="51"/>
    </row>
    <row r="51" spans="1:14" x14ac:dyDescent="0.25">
      <c r="A51" s="49" t="s">
        <v>23</v>
      </c>
      <c r="C51" s="108" t="s">
        <v>132</v>
      </c>
      <c r="D51" s="49" t="s">
        <v>17</v>
      </c>
      <c r="E51" s="51">
        <v>25</v>
      </c>
      <c r="F51" s="52">
        <v>23</v>
      </c>
      <c r="G51" s="51">
        <v>2401</v>
      </c>
      <c r="H51" s="51">
        <v>142.24</v>
      </c>
      <c r="I51" s="91">
        <v>146.46</v>
      </c>
      <c r="J51" s="51">
        <v>25.75</v>
      </c>
      <c r="K51" s="52">
        <v>51.55</v>
      </c>
      <c r="L51" s="52">
        <v>1.5</v>
      </c>
      <c r="M51" s="52">
        <v>1</v>
      </c>
      <c r="N51" s="53">
        <v>0</v>
      </c>
    </row>
    <row r="52" spans="1:14" x14ac:dyDescent="0.25">
      <c r="C52" s="89" t="s">
        <v>20</v>
      </c>
      <c r="D52" s="95">
        <f>SUM(F51,H51,I51,J51,K51,L51,M51)</f>
        <v>391.50000000000006</v>
      </c>
      <c r="F52" s="52" t="s">
        <v>8</v>
      </c>
      <c r="G52" s="51"/>
      <c r="H52" s="51"/>
      <c r="I52" s="51"/>
      <c r="J52" s="51"/>
      <c r="K52" s="51"/>
      <c r="L52" s="51"/>
      <c r="M52" s="51"/>
      <c r="N52" s="51"/>
    </row>
    <row r="53" spans="1:14" x14ac:dyDescent="0.25">
      <c r="A53" s="49" t="s">
        <v>22</v>
      </c>
      <c r="C53" s="108" t="s">
        <v>132</v>
      </c>
      <c r="D53" s="49" t="s">
        <v>17</v>
      </c>
      <c r="E53" s="53">
        <v>0</v>
      </c>
      <c r="F53" s="52">
        <v>0</v>
      </c>
      <c r="G53" s="51">
        <v>1400</v>
      </c>
      <c r="H53" s="88">
        <v>101.7</v>
      </c>
      <c r="I53" s="88">
        <v>85.4</v>
      </c>
      <c r="J53" s="53"/>
      <c r="K53" s="88">
        <v>2821.8</v>
      </c>
      <c r="L53" s="53">
        <v>0</v>
      </c>
      <c r="M53" s="53">
        <v>0</v>
      </c>
      <c r="N53" s="53">
        <v>0</v>
      </c>
    </row>
    <row r="54" spans="1:14" x14ac:dyDescent="0.25">
      <c r="C54" s="89" t="s">
        <v>20</v>
      </c>
      <c r="D54" s="90">
        <f>SUM(H53,I53,K53,L53,M53)</f>
        <v>3008.9</v>
      </c>
      <c r="F54" s="52" t="s">
        <v>8</v>
      </c>
      <c r="G54" s="51"/>
      <c r="H54" s="51"/>
      <c r="I54" s="51"/>
      <c r="J54" s="51"/>
      <c r="K54" s="51"/>
      <c r="L54" s="51"/>
      <c r="M54" s="51"/>
      <c r="N54" s="51"/>
    </row>
    <row r="55" spans="1:14" x14ac:dyDescent="0.25">
      <c r="C55" s="54" t="s">
        <v>41</v>
      </c>
      <c r="D55" s="78">
        <f>SUM(D50,D52,D54)</f>
        <v>3730.62</v>
      </c>
      <c r="F55" s="52"/>
      <c r="G55" s="51"/>
      <c r="H55" s="51"/>
      <c r="I55" s="51"/>
      <c r="J55" s="51"/>
      <c r="K55" s="51"/>
      <c r="L55" s="51"/>
      <c r="M55" s="51"/>
      <c r="N55" s="51"/>
    </row>
    <row r="56" spans="1:14" x14ac:dyDescent="0.25">
      <c r="D56" s="54"/>
      <c r="E56" s="55"/>
      <c r="F56" s="52"/>
      <c r="G56" s="51"/>
      <c r="H56" s="51"/>
      <c r="I56" s="51"/>
      <c r="J56" s="51"/>
      <c r="K56" s="51"/>
      <c r="L56" s="51"/>
      <c r="M56" s="51"/>
      <c r="N56" s="51"/>
    </row>
    <row r="57" spans="1:14" x14ac:dyDescent="0.25">
      <c r="A57" s="50" t="s">
        <v>47</v>
      </c>
      <c r="C57" s="108" t="s">
        <v>133</v>
      </c>
      <c r="D57" s="49" t="s">
        <v>49</v>
      </c>
      <c r="E57" s="53">
        <v>0</v>
      </c>
      <c r="F57" s="52">
        <v>0</v>
      </c>
      <c r="G57" s="77">
        <v>9</v>
      </c>
      <c r="H57" s="52">
        <v>24.04</v>
      </c>
      <c r="I57" s="51"/>
      <c r="J57" s="51"/>
      <c r="K57" s="51"/>
      <c r="L57" s="51"/>
      <c r="M57" s="51"/>
      <c r="N57" s="51"/>
    </row>
    <row r="58" spans="1:14" x14ac:dyDescent="0.25">
      <c r="A58" s="50"/>
      <c r="B58" s="49">
        <v>-2655800</v>
      </c>
      <c r="E58" s="79" t="s">
        <v>8</v>
      </c>
      <c r="F58" s="52"/>
      <c r="G58" s="77"/>
      <c r="H58" s="52"/>
      <c r="I58" s="51"/>
      <c r="J58" s="51"/>
      <c r="K58" s="51"/>
      <c r="L58" s="51"/>
      <c r="M58" s="51"/>
      <c r="N58" s="51"/>
    </row>
    <row r="59" spans="1:14" x14ac:dyDescent="0.25">
      <c r="A59" s="49" t="s">
        <v>38</v>
      </c>
      <c r="C59" s="108" t="s">
        <v>133</v>
      </c>
      <c r="D59" s="49" t="s">
        <v>49</v>
      </c>
      <c r="E59" s="53">
        <v>0</v>
      </c>
      <c r="F59" s="52">
        <v>0</v>
      </c>
      <c r="G59" s="77">
        <v>3190</v>
      </c>
      <c r="H59" s="52">
        <v>271.14999999999998</v>
      </c>
      <c r="I59" s="51"/>
      <c r="J59" s="51"/>
      <c r="K59" s="51"/>
      <c r="L59" s="51"/>
      <c r="M59" s="51"/>
      <c r="N59" s="51"/>
    </row>
    <row r="60" spans="1:14" x14ac:dyDescent="0.25">
      <c r="B60" s="49">
        <v>-11486800</v>
      </c>
      <c r="E60" s="79" t="s">
        <v>8</v>
      </c>
      <c r="F60" s="52"/>
      <c r="G60" s="77" t="s">
        <v>8</v>
      </c>
      <c r="H60" s="52"/>
      <c r="I60" s="51"/>
      <c r="J60" s="51"/>
      <c r="K60" s="51"/>
      <c r="L60" s="51"/>
      <c r="M60" s="51"/>
      <c r="N60" s="51"/>
    </row>
    <row r="61" spans="1:14" x14ac:dyDescent="0.25">
      <c r="A61" s="49" t="s">
        <v>42</v>
      </c>
      <c r="C61" s="108" t="s">
        <v>133</v>
      </c>
      <c r="D61" s="49" t="s">
        <v>49</v>
      </c>
      <c r="E61" s="53">
        <v>0</v>
      </c>
      <c r="F61" s="52">
        <v>0</v>
      </c>
      <c r="G61" s="77">
        <v>2000</v>
      </c>
      <c r="H61" s="52">
        <v>289.01</v>
      </c>
      <c r="I61" s="51"/>
      <c r="J61" s="51"/>
      <c r="K61" s="51"/>
      <c r="L61" s="51"/>
      <c r="M61" s="51"/>
      <c r="N61" s="51"/>
    </row>
    <row r="62" spans="1:14" x14ac:dyDescent="0.25">
      <c r="B62" s="49">
        <v>-1181400</v>
      </c>
      <c r="E62" s="79"/>
      <c r="F62" s="52"/>
      <c r="G62" s="77"/>
      <c r="H62" s="52"/>
      <c r="I62" s="51"/>
      <c r="J62" s="51"/>
      <c r="K62" s="51"/>
      <c r="L62" s="51"/>
      <c r="M62" s="51"/>
      <c r="N62" s="51"/>
    </row>
    <row r="63" spans="1:14" x14ac:dyDescent="0.25">
      <c r="A63" s="49" t="s">
        <v>43</v>
      </c>
      <c r="C63" s="108" t="s">
        <v>133</v>
      </c>
      <c r="D63" s="49" t="s">
        <v>49</v>
      </c>
      <c r="E63" s="53">
        <v>0</v>
      </c>
      <c r="F63" s="52">
        <v>0</v>
      </c>
      <c r="G63" s="77">
        <v>1583</v>
      </c>
      <c r="H63" s="52">
        <v>205.25</v>
      </c>
      <c r="I63" s="51"/>
      <c r="J63" s="51"/>
      <c r="K63" s="51"/>
      <c r="L63" s="51"/>
      <c r="M63" s="51"/>
      <c r="N63" s="51"/>
    </row>
    <row r="64" spans="1:14" x14ac:dyDescent="0.25">
      <c r="B64" s="49">
        <v>-13305800</v>
      </c>
      <c r="C64" s="49" t="s">
        <v>8</v>
      </c>
      <c r="E64" s="79" t="s">
        <v>8</v>
      </c>
      <c r="F64" s="52"/>
      <c r="G64" s="77"/>
      <c r="H64" s="52"/>
      <c r="I64" s="51"/>
      <c r="J64" s="51"/>
      <c r="K64" s="51"/>
      <c r="L64" s="51"/>
      <c r="M64" s="51"/>
      <c r="N64" s="51"/>
    </row>
    <row r="65" spans="1:14" x14ac:dyDescent="0.25">
      <c r="A65" s="49" t="s">
        <v>44</v>
      </c>
      <c r="C65" s="108" t="s">
        <v>133</v>
      </c>
      <c r="D65" s="49" t="s">
        <v>49</v>
      </c>
      <c r="E65" s="53">
        <v>0</v>
      </c>
      <c r="F65" s="52">
        <v>0</v>
      </c>
      <c r="G65" s="77">
        <v>389</v>
      </c>
      <c r="H65" s="52">
        <v>67.790000000000006</v>
      </c>
      <c r="I65" s="51"/>
      <c r="J65" s="51"/>
      <c r="K65" s="51"/>
      <c r="L65" s="51"/>
      <c r="M65" s="51"/>
      <c r="N65" s="51"/>
    </row>
    <row r="66" spans="1:14" x14ac:dyDescent="0.25">
      <c r="B66" s="49">
        <v>-136330800</v>
      </c>
      <c r="C66" s="108"/>
      <c r="E66" s="79"/>
      <c r="F66" s="52"/>
      <c r="G66" s="77"/>
      <c r="H66" s="52"/>
      <c r="I66" s="51"/>
      <c r="J66" s="51"/>
      <c r="K66" s="51"/>
      <c r="L66" s="51"/>
      <c r="M66" s="51"/>
      <c r="N66" s="51"/>
    </row>
    <row r="67" spans="1:14" x14ac:dyDescent="0.25">
      <c r="A67" s="49" t="s">
        <v>45</v>
      </c>
      <c r="C67" s="108" t="s">
        <v>133</v>
      </c>
      <c r="D67" s="49" t="s">
        <v>49</v>
      </c>
      <c r="E67" s="53">
        <v>0</v>
      </c>
      <c r="F67" s="52">
        <v>0</v>
      </c>
      <c r="G67" s="77">
        <v>7000</v>
      </c>
      <c r="H67" s="52">
        <v>1251.08</v>
      </c>
      <c r="I67" s="51"/>
      <c r="J67" s="51"/>
      <c r="K67" s="51"/>
      <c r="L67" s="51"/>
      <c r="M67" s="51"/>
      <c r="N67" s="51"/>
    </row>
    <row r="68" spans="1:14" x14ac:dyDescent="0.25">
      <c r="B68" s="49">
        <v>-136363000</v>
      </c>
      <c r="E68" s="79"/>
      <c r="F68" s="52"/>
      <c r="G68" s="77"/>
      <c r="H68" s="52"/>
      <c r="I68" s="51"/>
      <c r="J68" s="51"/>
      <c r="K68" s="51"/>
      <c r="L68" s="51"/>
      <c r="M68" s="51"/>
      <c r="N68" s="51"/>
    </row>
    <row r="69" spans="1:14" x14ac:dyDescent="0.25">
      <c r="A69" s="49" t="s">
        <v>46</v>
      </c>
      <c r="C69" s="108" t="s">
        <v>133</v>
      </c>
      <c r="D69" s="49" t="s">
        <v>49</v>
      </c>
      <c r="E69" s="53">
        <v>0</v>
      </c>
      <c r="F69" s="52">
        <v>0</v>
      </c>
      <c r="G69" s="77">
        <v>1638</v>
      </c>
      <c r="H69" s="52">
        <v>216.9</v>
      </c>
      <c r="I69" s="51"/>
      <c r="J69" s="51"/>
      <c r="K69" s="51"/>
      <c r="L69" s="51"/>
      <c r="M69" s="51"/>
      <c r="N69" s="51"/>
    </row>
    <row r="70" spans="1:14" x14ac:dyDescent="0.25">
      <c r="B70" s="49">
        <v>-136379300</v>
      </c>
      <c r="C70" s="49" t="s">
        <v>8</v>
      </c>
      <c r="E70" s="79" t="s">
        <v>8</v>
      </c>
      <c r="F70" s="52"/>
      <c r="G70" s="77"/>
      <c r="H70" s="52"/>
      <c r="I70" s="51"/>
      <c r="J70" s="51"/>
      <c r="K70" s="51"/>
      <c r="L70" s="51"/>
      <c r="M70" s="51"/>
      <c r="N70" s="51"/>
    </row>
    <row r="71" spans="1:14" x14ac:dyDescent="0.25">
      <c r="A71" s="49" t="s">
        <v>44</v>
      </c>
      <c r="C71" s="108" t="s">
        <v>133</v>
      </c>
      <c r="D71" s="49" t="s">
        <v>49</v>
      </c>
      <c r="E71" s="53">
        <v>0</v>
      </c>
      <c r="F71" s="52">
        <v>0</v>
      </c>
      <c r="G71" s="77">
        <v>21</v>
      </c>
      <c r="H71" s="52">
        <v>25.42</v>
      </c>
      <c r="I71" s="51"/>
      <c r="J71" s="51"/>
      <c r="K71" s="51"/>
      <c r="L71" s="51"/>
      <c r="M71" s="51"/>
      <c r="N71" s="51"/>
    </row>
    <row r="72" spans="1:14" x14ac:dyDescent="0.25">
      <c r="B72" s="49">
        <v>-136931900</v>
      </c>
      <c r="C72" s="108"/>
      <c r="E72" s="79" t="s">
        <v>8</v>
      </c>
      <c r="F72" s="52"/>
      <c r="G72" s="77"/>
      <c r="H72" s="52"/>
      <c r="I72" s="51"/>
      <c r="J72" s="51"/>
      <c r="K72" s="51"/>
      <c r="L72" s="51"/>
      <c r="M72" s="51"/>
      <c r="N72" s="51"/>
    </row>
    <row r="73" spans="1:14" x14ac:dyDescent="0.25">
      <c r="A73" s="49" t="s">
        <v>44</v>
      </c>
      <c r="C73" s="108" t="s">
        <v>133</v>
      </c>
      <c r="D73" s="49" t="s">
        <v>49</v>
      </c>
      <c r="E73" s="53">
        <v>0</v>
      </c>
      <c r="F73" s="52">
        <v>0</v>
      </c>
      <c r="G73" s="77">
        <v>13</v>
      </c>
      <c r="H73" s="52">
        <v>24.5</v>
      </c>
      <c r="I73" s="51"/>
      <c r="J73" s="51"/>
      <c r="K73" s="51"/>
      <c r="L73" s="51"/>
      <c r="M73" s="51"/>
      <c r="N73" s="51"/>
    </row>
    <row r="74" spans="1:14" x14ac:dyDescent="0.25">
      <c r="B74" s="49">
        <v>-136932000</v>
      </c>
      <c r="C74" s="49" t="s">
        <v>8</v>
      </c>
      <c r="E74" s="79" t="s">
        <v>8</v>
      </c>
      <c r="F74" s="52"/>
      <c r="G74" s="77"/>
      <c r="H74" s="52"/>
      <c r="I74" s="51"/>
      <c r="J74" s="51"/>
      <c r="K74" s="51"/>
      <c r="L74" s="51"/>
      <c r="M74" s="51"/>
      <c r="N74" s="51"/>
    </row>
    <row r="75" spans="1:14" x14ac:dyDescent="0.25">
      <c r="A75" s="49" t="s">
        <v>44</v>
      </c>
      <c r="C75" s="108" t="s">
        <v>133</v>
      </c>
      <c r="D75" s="49" t="s">
        <v>49</v>
      </c>
      <c r="E75" s="53"/>
      <c r="F75" s="52">
        <v>0</v>
      </c>
      <c r="G75" s="77">
        <v>365</v>
      </c>
      <c r="H75" s="52">
        <v>65.03</v>
      </c>
      <c r="I75" s="51"/>
      <c r="J75" s="51"/>
      <c r="K75" s="51"/>
      <c r="L75" s="51"/>
      <c r="M75" s="51"/>
      <c r="N75" s="51"/>
    </row>
    <row r="76" spans="1:14" x14ac:dyDescent="0.25">
      <c r="B76" s="49">
        <v>-136932100</v>
      </c>
      <c r="C76" s="108"/>
      <c r="E76" s="53"/>
      <c r="F76" s="52"/>
      <c r="G76" s="77"/>
      <c r="H76" s="52"/>
      <c r="I76" s="51"/>
      <c r="J76" s="51"/>
      <c r="K76" s="51"/>
      <c r="L76" s="51"/>
      <c r="M76" s="51"/>
      <c r="N76" s="51"/>
    </row>
    <row r="77" spans="1:14" x14ac:dyDescent="0.25">
      <c r="C77" s="54" t="s">
        <v>41</v>
      </c>
      <c r="D77" s="78">
        <f>SUM(H57:H75)</f>
        <v>2440.17</v>
      </c>
      <c r="F77" s="52"/>
      <c r="G77" s="51"/>
      <c r="H77" s="51"/>
      <c r="I77" s="51"/>
      <c r="J77" s="51"/>
      <c r="K77" s="51"/>
      <c r="L77" s="51"/>
      <c r="M77" s="51"/>
      <c r="N77" s="51"/>
    </row>
    <row r="78" spans="1:14" x14ac:dyDescent="0.25">
      <c r="E78" s="51"/>
      <c r="F78" s="52"/>
      <c r="G78" s="51"/>
      <c r="H78" s="51"/>
      <c r="I78" s="51"/>
      <c r="J78" s="51"/>
      <c r="K78" s="51"/>
      <c r="L78" s="51"/>
      <c r="M78" s="51"/>
      <c r="N78" s="51"/>
    </row>
    <row r="79" spans="1:14" x14ac:dyDescent="0.25">
      <c r="A79" s="49" t="s">
        <v>42</v>
      </c>
      <c r="C79" s="108" t="s">
        <v>134</v>
      </c>
      <c r="D79" s="49" t="s">
        <v>51</v>
      </c>
      <c r="E79" s="51">
        <v>60</v>
      </c>
      <c r="F79" s="52">
        <v>171.14</v>
      </c>
      <c r="G79" s="51"/>
      <c r="H79" s="51"/>
      <c r="I79" s="51"/>
      <c r="J79" s="51"/>
      <c r="K79" s="51"/>
      <c r="L79" s="51"/>
      <c r="M79" s="51"/>
      <c r="N79" s="51"/>
    </row>
    <row r="80" spans="1:14" x14ac:dyDescent="0.25">
      <c r="A80" s="49" t="s">
        <v>38</v>
      </c>
      <c r="C80" s="108" t="s">
        <v>134</v>
      </c>
      <c r="D80" s="49" t="s">
        <v>51</v>
      </c>
      <c r="E80" s="51">
        <v>1730</v>
      </c>
      <c r="F80" s="52">
        <v>42.43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14" x14ac:dyDescent="0.25">
      <c r="A81" s="49" t="s">
        <v>45</v>
      </c>
      <c r="C81" s="108" t="s">
        <v>134</v>
      </c>
      <c r="D81" s="49" t="s">
        <v>51</v>
      </c>
      <c r="E81" s="51">
        <v>470</v>
      </c>
      <c r="F81" s="52">
        <v>173.09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</row>
    <row r="82" spans="1:14" x14ac:dyDescent="0.25">
      <c r="C82" s="49" t="s">
        <v>8</v>
      </c>
      <c r="E82" s="51" t="s">
        <v>8</v>
      </c>
      <c r="F82" s="52"/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</row>
    <row r="83" spans="1:14" x14ac:dyDescent="0.25">
      <c r="C83" s="54" t="s">
        <v>41</v>
      </c>
      <c r="D83" s="51"/>
      <c r="E83" s="92">
        <f>SUM(F79:F81)</f>
        <v>386.65999999999997</v>
      </c>
      <c r="F83" s="93"/>
      <c r="G83" s="51"/>
      <c r="H83" s="51"/>
      <c r="I83" s="51"/>
      <c r="J83" s="51"/>
      <c r="K83" s="51"/>
      <c r="L83" s="51"/>
      <c r="M83" s="51"/>
      <c r="N83" s="51"/>
    </row>
    <row r="84" spans="1:14" x14ac:dyDescent="0.25">
      <c r="D84" s="54"/>
      <c r="E84" s="51"/>
      <c r="F84" s="76"/>
      <c r="G84" s="51"/>
      <c r="H84" s="51"/>
      <c r="I84" s="51"/>
      <c r="J84" s="51"/>
      <c r="K84" s="51"/>
      <c r="L84" s="51"/>
      <c r="M84" s="51"/>
      <c r="N84" s="51"/>
    </row>
    <row r="85" spans="1:14" ht="9.6" customHeight="1" x14ac:dyDescent="0.25">
      <c r="E85" s="51"/>
      <c r="F85" s="52"/>
      <c r="G85" s="51"/>
      <c r="H85" s="51"/>
      <c r="I85" s="51"/>
      <c r="J85" s="51"/>
      <c r="K85" s="51"/>
      <c r="L85" s="51"/>
      <c r="M85" s="51"/>
      <c r="N85" s="51"/>
    </row>
    <row r="86" spans="1:14" x14ac:dyDescent="0.25">
      <c r="A86" s="87" t="s">
        <v>54</v>
      </c>
      <c r="B86" s="87"/>
      <c r="C86" s="110" t="s">
        <v>136</v>
      </c>
      <c r="D86" s="87" t="s">
        <v>56</v>
      </c>
      <c r="E86" s="51">
        <v>7</v>
      </c>
      <c r="F86" s="52">
        <v>34</v>
      </c>
      <c r="G86" s="51">
        <v>3124</v>
      </c>
      <c r="H86" s="96">
        <v>333.89</v>
      </c>
      <c r="I86" s="97">
        <v>0</v>
      </c>
      <c r="J86" s="52">
        <v>33.4</v>
      </c>
      <c r="K86" s="88">
        <v>45.85</v>
      </c>
      <c r="L86" s="53">
        <v>0</v>
      </c>
      <c r="M86" s="53" t="s">
        <v>125</v>
      </c>
      <c r="N86" s="53" t="s">
        <v>125</v>
      </c>
    </row>
    <row r="87" spans="1:14" x14ac:dyDescent="0.25">
      <c r="A87" s="87"/>
      <c r="B87" s="87"/>
      <c r="C87" s="111" t="s">
        <v>20</v>
      </c>
      <c r="D87" s="112">
        <f>SUM(F86,H86,J86,K86)</f>
        <v>447.14</v>
      </c>
      <c r="F87" s="93"/>
      <c r="G87" s="51"/>
      <c r="H87" s="89"/>
      <c r="I87" s="89"/>
      <c r="J87" s="51"/>
      <c r="K87" s="51"/>
      <c r="L87" s="51"/>
      <c r="M87" s="51"/>
      <c r="N87" s="51"/>
    </row>
    <row r="88" spans="1:14" x14ac:dyDescent="0.25">
      <c r="A88" s="87" t="s">
        <v>22</v>
      </c>
      <c r="B88" s="87"/>
      <c r="C88" s="110" t="s">
        <v>136</v>
      </c>
      <c r="D88" s="87" t="s">
        <v>56</v>
      </c>
      <c r="E88" s="51">
        <v>0</v>
      </c>
      <c r="F88" s="52">
        <v>24</v>
      </c>
      <c r="G88" s="51">
        <v>2309</v>
      </c>
      <c r="H88" s="96">
        <v>249.14</v>
      </c>
      <c r="I88" s="97" t="s">
        <v>129</v>
      </c>
      <c r="J88" s="52">
        <v>25</v>
      </c>
      <c r="K88" s="52">
        <v>183.11</v>
      </c>
      <c r="L88" s="53" t="s">
        <v>125</v>
      </c>
      <c r="M88" s="53" t="s">
        <v>125</v>
      </c>
      <c r="N88" s="53" t="s">
        <v>125</v>
      </c>
    </row>
    <row r="89" spans="1:14" x14ac:dyDescent="0.25">
      <c r="A89" s="87"/>
      <c r="B89" s="87"/>
      <c r="C89" s="110"/>
      <c r="D89" s="112">
        <f>SUM(F88,H88,J88,K88)</f>
        <v>481.25</v>
      </c>
      <c r="F89" s="93"/>
      <c r="G89" s="51"/>
      <c r="H89" s="51"/>
      <c r="I89" s="51"/>
      <c r="J89" s="51"/>
      <c r="K89" s="51"/>
      <c r="L89" s="51"/>
      <c r="M89" s="51"/>
      <c r="N89" s="51"/>
    </row>
    <row r="90" spans="1:14" x14ac:dyDescent="0.25">
      <c r="A90" s="87" t="s">
        <v>57</v>
      </c>
      <c r="B90" s="87"/>
      <c r="C90" s="110" t="s">
        <v>136</v>
      </c>
      <c r="D90" s="87" t="s">
        <v>56</v>
      </c>
      <c r="E90" s="53" t="s">
        <v>125</v>
      </c>
      <c r="F90" s="52" t="s">
        <v>125</v>
      </c>
      <c r="G90" s="51">
        <v>30</v>
      </c>
      <c r="H90" s="88">
        <v>12.12</v>
      </c>
      <c r="I90" s="53" t="s">
        <v>125</v>
      </c>
      <c r="J90" s="53" t="s">
        <v>125</v>
      </c>
      <c r="K90" s="53" t="s">
        <v>125</v>
      </c>
      <c r="L90" s="53" t="s">
        <v>125</v>
      </c>
      <c r="M90" s="53" t="s">
        <v>125</v>
      </c>
      <c r="N90" s="53" t="s">
        <v>125</v>
      </c>
    </row>
    <row r="91" spans="1:14" x14ac:dyDescent="0.25">
      <c r="C91" s="89" t="s">
        <v>20</v>
      </c>
      <c r="D91" s="113">
        <f>SUM(H90)</f>
        <v>12.12</v>
      </c>
      <c r="F91" s="93"/>
      <c r="G91" s="51"/>
      <c r="H91" s="51"/>
      <c r="I91" s="51"/>
      <c r="J91" s="51"/>
      <c r="K91" s="51"/>
      <c r="L91" s="51"/>
      <c r="M91" s="51"/>
      <c r="N91" s="51"/>
    </row>
    <row r="92" spans="1:14" ht="13.8" x14ac:dyDescent="0.4">
      <c r="C92" s="54" t="s">
        <v>41</v>
      </c>
      <c r="E92" s="94">
        <f>SUM(D87:D91)</f>
        <v>940.51</v>
      </c>
      <c r="F92" s="52"/>
      <c r="G92" s="51"/>
      <c r="H92" s="51"/>
      <c r="I92" s="51"/>
      <c r="J92" s="51"/>
      <c r="K92" s="51"/>
      <c r="L92" s="51"/>
      <c r="M92" s="51"/>
      <c r="N92" s="51"/>
    </row>
    <row r="93" spans="1:14" x14ac:dyDescent="0.25">
      <c r="C93" s="49" t="s">
        <v>8</v>
      </c>
      <c r="E93" s="51"/>
      <c r="F93" s="52"/>
      <c r="G93" s="51"/>
      <c r="H93" s="51"/>
      <c r="I93" s="51"/>
      <c r="J93" s="51"/>
      <c r="K93" s="51"/>
      <c r="L93" s="51"/>
      <c r="M93" s="51"/>
      <c r="N93" s="51" t="s">
        <v>8</v>
      </c>
    </row>
    <row r="94" spans="1:14" x14ac:dyDescent="0.25">
      <c r="A94" s="49" t="s">
        <v>22</v>
      </c>
      <c r="C94" s="108" t="s">
        <v>135</v>
      </c>
      <c r="D94" s="49" t="s">
        <v>58</v>
      </c>
      <c r="E94" s="53">
        <v>0</v>
      </c>
      <c r="F94" s="52" t="s">
        <v>8</v>
      </c>
      <c r="G94" s="51">
        <v>1438</v>
      </c>
      <c r="H94" s="59">
        <v>176.69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</row>
    <row r="95" spans="1:14" ht="12.6" customHeight="1" x14ac:dyDescent="0.25">
      <c r="A95" s="49" t="s">
        <v>60</v>
      </c>
      <c r="C95" s="108" t="s">
        <v>135</v>
      </c>
      <c r="D95" s="49" t="s">
        <v>58</v>
      </c>
      <c r="E95" s="53">
        <v>0</v>
      </c>
      <c r="F95" s="52"/>
      <c r="G95" s="51">
        <v>2592</v>
      </c>
      <c r="H95" s="98">
        <v>278.16000000000003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14" x14ac:dyDescent="0.25">
      <c r="D96" s="101" t="s">
        <v>20</v>
      </c>
      <c r="E96" s="53">
        <f>SUM(H94:H95)</f>
        <v>454.85</v>
      </c>
      <c r="F96" s="52" t="s">
        <v>8</v>
      </c>
      <c r="G96" s="51"/>
      <c r="H96" s="85" t="s">
        <v>8</v>
      </c>
      <c r="I96" s="51"/>
      <c r="J96" s="51"/>
      <c r="K96" s="51"/>
      <c r="L96" s="51"/>
      <c r="M96" s="51"/>
      <c r="N96" s="51"/>
    </row>
    <row r="97" spans="1:14" x14ac:dyDescent="0.25">
      <c r="E97" s="51"/>
      <c r="F97" s="52"/>
      <c r="G97" s="51"/>
      <c r="H97" s="51"/>
      <c r="I97" s="51"/>
      <c r="J97" s="51"/>
      <c r="K97" s="51"/>
      <c r="L97" s="51"/>
      <c r="M97" s="51"/>
      <c r="N97" s="51"/>
    </row>
    <row r="98" spans="1:14" x14ac:dyDescent="0.25">
      <c r="E98" s="56" t="s">
        <v>65</v>
      </c>
      <c r="F98" s="81" t="s">
        <v>12</v>
      </c>
      <c r="G98" s="51"/>
      <c r="H98" s="51"/>
      <c r="I98" s="51"/>
      <c r="J98" s="51"/>
      <c r="K98" s="51"/>
      <c r="L98" s="51"/>
      <c r="M98" s="51"/>
      <c r="N98" s="51"/>
    </row>
    <row r="99" spans="1:14" x14ac:dyDescent="0.25">
      <c r="E99" s="57" t="s">
        <v>66</v>
      </c>
      <c r="F99" s="82"/>
      <c r="G99" s="51"/>
      <c r="H99" s="51"/>
      <c r="I99" s="51"/>
      <c r="J99" s="51"/>
      <c r="K99" s="51"/>
      <c r="L99" s="51"/>
      <c r="M99" s="51"/>
      <c r="N99" s="51"/>
    </row>
    <row r="100" spans="1:14" x14ac:dyDescent="0.25">
      <c r="A100" s="49" t="s">
        <v>139</v>
      </c>
      <c r="C100" s="49" t="s">
        <v>140</v>
      </c>
      <c r="D100" s="49" t="s">
        <v>61</v>
      </c>
      <c r="E100" s="114">
        <v>33</v>
      </c>
      <c r="F100" s="115">
        <v>60.07</v>
      </c>
      <c r="G100" s="51"/>
      <c r="H100" s="51"/>
      <c r="I100" s="51"/>
      <c r="J100" s="51"/>
      <c r="K100" s="51"/>
      <c r="L100" s="51"/>
      <c r="M100" s="51"/>
      <c r="N100" s="51"/>
    </row>
    <row r="101" spans="1:14" x14ac:dyDescent="0.25">
      <c r="A101" s="49" t="s">
        <v>63</v>
      </c>
      <c r="C101" s="87" t="s">
        <v>138</v>
      </c>
      <c r="D101" s="49" t="s">
        <v>61</v>
      </c>
      <c r="E101" s="51">
        <v>1</v>
      </c>
      <c r="F101" s="99">
        <v>31.06</v>
      </c>
      <c r="G101" s="51"/>
      <c r="H101" s="51"/>
      <c r="I101" s="51"/>
      <c r="J101" s="51"/>
      <c r="K101" s="51"/>
      <c r="L101" s="51"/>
      <c r="M101" s="51"/>
      <c r="N101" s="51"/>
    </row>
    <row r="102" spans="1:14" x14ac:dyDescent="0.25">
      <c r="A102" s="49" t="s">
        <v>64</v>
      </c>
      <c r="C102" s="87" t="s">
        <v>138</v>
      </c>
      <c r="D102" s="49" t="s">
        <v>61</v>
      </c>
      <c r="E102" s="51">
        <v>1</v>
      </c>
      <c r="F102" s="99">
        <v>31.06</v>
      </c>
      <c r="G102" s="51"/>
      <c r="H102" s="51"/>
      <c r="I102" s="51"/>
      <c r="J102" s="51"/>
      <c r="K102" s="51"/>
      <c r="L102" s="51"/>
      <c r="M102" s="51"/>
      <c r="N102" s="51"/>
    </row>
    <row r="103" spans="1:14" x14ac:dyDescent="0.25">
      <c r="A103" s="87" t="s">
        <v>36</v>
      </c>
      <c r="B103" s="87"/>
      <c r="C103" s="87" t="s">
        <v>138</v>
      </c>
      <c r="D103" s="87" t="s">
        <v>61</v>
      </c>
      <c r="E103" s="51">
        <v>163</v>
      </c>
      <c r="F103" s="99">
        <v>197.55</v>
      </c>
      <c r="G103" s="51"/>
      <c r="H103" s="51"/>
      <c r="I103" s="51"/>
      <c r="J103" s="51"/>
      <c r="K103" s="51"/>
      <c r="L103" s="51"/>
      <c r="M103" s="51"/>
      <c r="N103" s="51"/>
    </row>
    <row r="104" spans="1:14" x14ac:dyDescent="0.25">
      <c r="A104" s="49" t="s">
        <v>124</v>
      </c>
      <c r="C104" s="87" t="s">
        <v>138</v>
      </c>
      <c r="D104" s="49" t="s">
        <v>61</v>
      </c>
      <c r="E104" s="51">
        <v>1</v>
      </c>
      <c r="F104" s="100">
        <v>31.06</v>
      </c>
      <c r="G104" s="51"/>
      <c r="H104" s="51"/>
      <c r="I104" s="51"/>
      <c r="J104" s="51"/>
      <c r="K104" s="51"/>
      <c r="L104" s="51"/>
      <c r="M104" s="51"/>
      <c r="N104" s="51"/>
    </row>
    <row r="105" spans="1:14" x14ac:dyDescent="0.25">
      <c r="C105" s="49" t="s">
        <v>8</v>
      </c>
      <c r="E105" s="60" t="s">
        <v>20</v>
      </c>
      <c r="F105" s="84">
        <f>SUM(F101:F104)</f>
        <v>290.73</v>
      </c>
      <c r="G105" s="51"/>
      <c r="H105" s="51"/>
      <c r="I105" s="51"/>
      <c r="J105" s="51"/>
      <c r="K105" s="51"/>
      <c r="L105" s="51"/>
      <c r="M105" s="51"/>
      <c r="N105" s="51"/>
    </row>
    <row r="106" spans="1:14" x14ac:dyDescent="0.25"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x14ac:dyDescent="0.25"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5"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5"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5"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5"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4:14" x14ac:dyDescent="0.25">
      <c r="D113" s="49" t="s">
        <v>8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4:14" x14ac:dyDescent="0.25"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4:14" x14ac:dyDescent="0.25"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4:14" x14ac:dyDescent="0.25"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4:14" x14ac:dyDescent="0.25"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4:14" x14ac:dyDescent="0.25"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4:14" x14ac:dyDescent="0.25"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4:14" x14ac:dyDescent="0.25"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4:14" x14ac:dyDescent="0.25"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4:14" x14ac:dyDescent="0.25"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4:14" x14ac:dyDescent="0.25"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4:14" x14ac:dyDescent="0.25"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4:14" x14ac:dyDescent="0.25"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4:14" x14ac:dyDescent="0.25"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4:14" x14ac:dyDescent="0.25"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4:14" x14ac:dyDescent="0.25"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5:14" x14ac:dyDescent="0.25"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5:14" x14ac:dyDescent="0.25"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5:14" x14ac:dyDescent="0.25"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5:14" x14ac:dyDescent="0.25"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5:14" x14ac:dyDescent="0.25"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5:14" x14ac:dyDescent="0.25"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5:14" x14ac:dyDescent="0.25"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5:14" x14ac:dyDescent="0.25"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5:14" x14ac:dyDescent="0.25"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5:14" x14ac:dyDescent="0.25"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5:14" x14ac:dyDescent="0.25"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5:14" x14ac:dyDescent="0.25"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5:14" x14ac:dyDescent="0.25"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5:14" x14ac:dyDescent="0.25"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5:14" x14ac:dyDescent="0.25"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5:14" x14ac:dyDescent="0.25"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5:14" x14ac:dyDescent="0.25"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5:14" x14ac:dyDescent="0.25"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5:14" x14ac:dyDescent="0.25"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5:14" x14ac:dyDescent="0.25"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5:14" x14ac:dyDescent="0.25"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5:14" x14ac:dyDescent="0.25"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5:14" x14ac:dyDescent="0.25"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5:14" x14ac:dyDescent="0.25"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5:14" x14ac:dyDescent="0.25"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5:14" x14ac:dyDescent="0.25"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5:14" x14ac:dyDescent="0.25"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5:14" x14ac:dyDescent="0.25"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5:14" x14ac:dyDescent="0.25"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5:14" x14ac:dyDescent="0.25"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5:14" x14ac:dyDescent="0.25"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5:14" x14ac:dyDescent="0.25"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5:14" x14ac:dyDescent="0.25"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5:14" x14ac:dyDescent="0.25"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5:14" x14ac:dyDescent="0.25"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5:14" x14ac:dyDescent="0.25"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5:14" x14ac:dyDescent="0.25"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5:14" x14ac:dyDescent="0.25"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5:14" x14ac:dyDescent="0.25"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5:14" x14ac:dyDescent="0.25"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5:14" x14ac:dyDescent="0.25"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5:14" x14ac:dyDescent="0.25"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5:14" x14ac:dyDescent="0.25"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5:14" x14ac:dyDescent="0.25"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5:14" x14ac:dyDescent="0.25"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5:14" x14ac:dyDescent="0.25"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5:14" x14ac:dyDescent="0.25"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5:14" x14ac:dyDescent="0.25"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5:14" x14ac:dyDescent="0.25"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5:14" x14ac:dyDescent="0.25"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5:14" x14ac:dyDescent="0.25"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5:14" x14ac:dyDescent="0.25"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5:14" x14ac:dyDescent="0.25"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5:14" x14ac:dyDescent="0.25"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5:14" x14ac:dyDescent="0.25"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5:14" x14ac:dyDescent="0.25"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5:14" x14ac:dyDescent="0.25"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5:14" x14ac:dyDescent="0.25"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5:14" x14ac:dyDescent="0.25"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5:14" x14ac:dyDescent="0.25"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5:14" x14ac:dyDescent="0.25"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5:14" x14ac:dyDescent="0.25"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5:14" x14ac:dyDescent="0.25"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5:14" x14ac:dyDescent="0.25"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5:14" x14ac:dyDescent="0.25"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5:14" x14ac:dyDescent="0.25"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5:14" x14ac:dyDescent="0.25"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5:14" x14ac:dyDescent="0.25"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5:14" x14ac:dyDescent="0.25"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5:14" x14ac:dyDescent="0.25"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5:14" x14ac:dyDescent="0.25"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5:14" x14ac:dyDescent="0.25"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5:14" x14ac:dyDescent="0.25"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5:14" x14ac:dyDescent="0.25"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5:14" x14ac:dyDescent="0.25"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5:14" x14ac:dyDescent="0.25"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5:14" x14ac:dyDescent="0.25"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5:14" x14ac:dyDescent="0.25"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5:14" x14ac:dyDescent="0.25"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5:14" x14ac:dyDescent="0.25"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5:14" x14ac:dyDescent="0.25"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5:14" x14ac:dyDescent="0.25"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5:14" x14ac:dyDescent="0.25"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5:14" x14ac:dyDescent="0.25"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5:14" x14ac:dyDescent="0.25"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5:14" x14ac:dyDescent="0.25"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5:14" x14ac:dyDescent="0.25"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5:14" x14ac:dyDescent="0.25"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5:14" x14ac:dyDescent="0.25"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5:14" x14ac:dyDescent="0.25"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5:14" x14ac:dyDescent="0.25"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5:14" x14ac:dyDescent="0.25"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5:14" x14ac:dyDescent="0.25"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5:14" x14ac:dyDescent="0.25"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5:14" x14ac:dyDescent="0.25"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5:14" x14ac:dyDescent="0.25"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5:14" x14ac:dyDescent="0.25"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5:14" x14ac:dyDescent="0.25"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5:14" x14ac:dyDescent="0.25"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5:14" x14ac:dyDescent="0.25"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5:14" x14ac:dyDescent="0.25"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5:14" x14ac:dyDescent="0.25"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5:14" x14ac:dyDescent="0.25"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5:14" x14ac:dyDescent="0.25"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5:14" x14ac:dyDescent="0.25"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5:14" x14ac:dyDescent="0.25"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5:14" x14ac:dyDescent="0.25"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5:14" x14ac:dyDescent="0.25"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5:14" x14ac:dyDescent="0.25"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5:14" x14ac:dyDescent="0.25"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5:14" x14ac:dyDescent="0.25"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5:14" x14ac:dyDescent="0.25"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5:14" x14ac:dyDescent="0.25"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5:14" x14ac:dyDescent="0.25"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5:14" x14ac:dyDescent="0.25"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5:14" x14ac:dyDescent="0.25"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5:14" x14ac:dyDescent="0.25"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5:14" x14ac:dyDescent="0.25"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5:14" x14ac:dyDescent="0.25"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5:14" x14ac:dyDescent="0.25"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5:14" x14ac:dyDescent="0.25"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5:14" x14ac:dyDescent="0.25"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5:14" x14ac:dyDescent="0.25"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5:14" x14ac:dyDescent="0.25"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5:14" x14ac:dyDescent="0.25"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5:14" x14ac:dyDescent="0.25"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5:14" x14ac:dyDescent="0.25"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5:14" x14ac:dyDescent="0.25"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5:14" x14ac:dyDescent="0.25"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5:14" x14ac:dyDescent="0.25"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5:14" x14ac:dyDescent="0.25"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5:14" x14ac:dyDescent="0.25"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5:14" x14ac:dyDescent="0.25"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5:14" x14ac:dyDescent="0.25"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5:14" x14ac:dyDescent="0.25"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5:14" x14ac:dyDescent="0.25"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5:14" x14ac:dyDescent="0.25"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5:14" x14ac:dyDescent="0.25"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5:14" x14ac:dyDescent="0.25"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5:14" x14ac:dyDescent="0.25"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2016-03-08T17:29:50Z</cp:lastPrinted>
  <dcterms:created xsi:type="dcterms:W3CDTF">2012-02-01T15:05:59Z</dcterms:created>
  <dcterms:modified xsi:type="dcterms:W3CDTF">2019-12-03T16:29:08Z</dcterms:modified>
</cp:coreProperties>
</file>